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0" yWindow="0" windowWidth="15330" windowHeight="2355" activeTab="5"/>
  </bookViews>
  <sheets>
    <sheet name="Sheet1" sheetId="1" r:id="rId1"/>
    <sheet name="Sheet2" sheetId="2" r:id="rId2"/>
    <sheet name="v lookup" sheetId="3" r:id="rId3"/>
    <sheet name="Sheet3" sheetId="5" r:id="rId4"/>
    <sheet name="functions" sheetId="4" r:id="rId5"/>
    <sheet name="Sheet4" sheetId="7" r:id="rId6"/>
    <sheet name="Sheet5" sheetId="6" r:id="rId7"/>
  </sheets>
  <definedNames>
    <definedName name="list">'v lookup'!$A$1:$H$19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7" l="1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J12" i="4" l="1"/>
  <c r="J11" i="4"/>
  <c r="J10" i="4"/>
  <c r="G9" i="2"/>
  <c r="G7" i="2"/>
  <c r="J9" i="4"/>
  <c r="J8" i="4"/>
  <c r="G8" i="2"/>
  <c r="J7" i="4"/>
  <c r="J6" i="4"/>
  <c r="G6" i="2"/>
  <c r="J5" i="4"/>
  <c r="G5" i="2"/>
  <c r="G12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M6" i="3"/>
  <c r="L6" i="3"/>
  <c r="C3" i="2"/>
  <c r="C4" i="2"/>
  <c r="C5" i="2"/>
  <c r="C6" i="2"/>
  <c r="C7" i="2"/>
  <c r="C8" i="2"/>
  <c r="C9" i="2"/>
  <c r="C10" i="2"/>
  <c r="C11" i="2"/>
  <c r="C2" i="2"/>
  <c r="D7" i="1"/>
  <c r="D8" i="1"/>
  <c r="D9" i="1"/>
  <c r="D10" i="1"/>
  <c r="D11" i="1"/>
  <c r="D12" i="1"/>
  <c r="D6" i="1"/>
  <c r="D4" i="1"/>
  <c r="D5" i="1"/>
  <c r="D3" i="1"/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<sst xmlns="http://schemas.openxmlformats.org/spreadsheetml/2006/main" count="7465" uniqueCount="104">
  <si>
    <t>نام کالا</t>
  </si>
  <si>
    <t>موجودی</t>
  </si>
  <si>
    <t>سفارش</t>
  </si>
  <si>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</si>
  <si>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</si>
  <si>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</si>
  <si>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</si>
  <si>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</si>
  <si>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</si>
  <si>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</si>
  <si>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</si>
  <si>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</si>
  <si>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</si>
  <si>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تامین سفارش</t>
  </si>
  <si>
    <t>ادرکنی</t>
  </si>
  <si>
    <t>بیاتی</t>
  </si>
  <si>
    <t>جوادی</t>
  </si>
  <si>
    <t>داوری</t>
  </si>
  <si>
    <t>سالک</t>
  </si>
  <si>
    <t>شهبازی</t>
  </si>
  <si>
    <t>کریمی</t>
  </si>
  <si>
    <t>لاسمی</t>
  </si>
  <si>
    <t>نایینی</t>
  </si>
  <si>
    <t>واحدی</t>
  </si>
  <si>
    <t>نمرات آمار و احتمال مهندسی</t>
  </si>
  <si>
    <t xml:space="preserve">نام </t>
  </si>
  <si>
    <t>ناحیه جغرافیایی</t>
  </si>
  <si>
    <t>هفته اول</t>
  </si>
  <si>
    <t>هفته دوم</t>
  </si>
  <si>
    <t>هفته سوم</t>
  </si>
  <si>
    <t>هفته چهارم</t>
  </si>
  <si>
    <t>کل</t>
  </si>
  <si>
    <t>آلیانی </t>
  </si>
  <si>
    <t xml:space="preserve">شرق </t>
  </si>
  <si>
    <t xml:space="preserve"> ابراهیم خواه</t>
  </si>
  <si>
    <t>شمالشرق</t>
  </si>
  <si>
    <t>ابراهیمی</t>
  </si>
  <si>
    <t>غرب</t>
  </si>
  <si>
    <t>احراری</t>
  </si>
  <si>
    <t>جنوب</t>
  </si>
  <si>
    <t xml:space="preserve"> احمدجانی</t>
  </si>
  <si>
    <t>شمال</t>
  </si>
  <si>
    <t xml:space="preserve"> احمدزاده</t>
  </si>
  <si>
    <t>احمدی</t>
  </si>
  <si>
    <t xml:space="preserve"> احمد وند</t>
  </si>
  <si>
    <t> اصفهانی پور</t>
  </si>
  <si>
    <t>جنوبغرب</t>
  </si>
  <si>
    <t>اصفهانی نژاد</t>
  </si>
  <si>
    <t> افتخاری</t>
  </si>
  <si>
    <t>افلاکی</t>
  </si>
  <si>
    <t>اقدامی</t>
  </si>
  <si>
    <t xml:space="preserve"> اکبری</t>
  </si>
  <si>
    <t>امام پناهی</t>
  </si>
  <si>
    <t xml:space="preserve">جنوبشرق </t>
  </si>
  <si>
    <t>امانی</t>
  </si>
  <si>
    <t>انساندوست</t>
  </si>
  <si>
    <t>ادبی مهذب</t>
  </si>
  <si>
    <t>شماره پرسنلی</t>
  </si>
  <si>
    <t>Salesperson</t>
  </si>
  <si>
    <t>Product</t>
  </si>
  <si>
    <t>Region</t>
  </si>
  <si>
    <t>Customer</t>
  </si>
  <si>
    <t>Date</t>
  </si>
  <si>
    <t>Items</t>
  </si>
  <si>
    <t>Amount</t>
  </si>
  <si>
    <t>Levene, Shelley</t>
  </si>
  <si>
    <t>Dishwashers</t>
  </si>
  <si>
    <t>NW</t>
  </si>
  <si>
    <t>Kitchen Center</t>
  </si>
  <si>
    <t>Loman, Willy</t>
  </si>
  <si>
    <t>Clothes Washers</t>
  </si>
  <si>
    <t>SW</t>
  </si>
  <si>
    <t>Appliance Mart</t>
  </si>
  <si>
    <t>Babowsky, Bill</t>
  </si>
  <si>
    <t>ElectroCity</t>
  </si>
  <si>
    <t>Tilley, Ernest</t>
  </si>
  <si>
    <t>Televisions</t>
  </si>
  <si>
    <t>NE</t>
  </si>
  <si>
    <t>Moss, Dave</t>
  </si>
  <si>
    <t>Dryers</t>
  </si>
  <si>
    <t>Popiel, Ron</t>
  </si>
  <si>
    <t>Home Emporium</t>
  </si>
  <si>
    <t>Pardo, Don</t>
  </si>
  <si>
    <t>Short, Dina</t>
  </si>
  <si>
    <t>Refrigerators</t>
  </si>
  <si>
    <t>SE</t>
  </si>
  <si>
    <t>Reimers, Ed</t>
  </si>
  <si>
    <t>Home USA</t>
  </si>
  <si>
    <t>Furn, Betty</t>
  </si>
  <si>
    <t>Roman, Barb</t>
  </si>
  <si>
    <t>Stout, Mary</t>
  </si>
  <si>
    <t>وضعیت دانشجو</t>
  </si>
  <si>
    <t>نام</t>
  </si>
  <si>
    <t>تعداد دانشجویان کلاس</t>
  </si>
  <si>
    <t>count</t>
  </si>
  <si>
    <t>تعداد دانشجویان با نمره 19</t>
  </si>
  <si>
    <t>countif</t>
  </si>
  <si>
    <t>countifs</t>
  </si>
  <si>
    <t>sum</t>
  </si>
  <si>
    <t>sumif</t>
  </si>
  <si>
    <t>sumifs</t>
  </si>
  <si>
    <t>average</t>
  </si>
  <si>
    <t>averageif</t>
  </si>
  <si>
    <t>averageifs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</si>
</sst>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4"/>
      <color rgb="FF28323F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0"/>
      <name val="Arial"/>
      <family val="2"/>
    </font>
    <font>
      <b/>
      <i/>
      <sz val="14"/>
      <color indexed="10"/>
      <name val="Times New Roman"/>
      <family val="1"/>
    </font>
    <font>
      <sz val="14"/>
      <name val="Times New Roman"/>
      <family val="1"/>
    </font>
    <font>
      <sz val="18"/>
      <color theme="1"/>
      <name val="B Nazanin"/>
      <charset val="178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wrapText="1"/>
    </xf>
    <xf numFmtId="164" fontId="7" fillId="0" borderId="2" xfId="2" applyNumberFormat="1" applyFont="1" applyBorder="1" applyAlignment="1">
      <alignment horizontal="right"/>
    </xf>
    <xf numFmtId="0" fontId="8" fillId="0" borderId="0" xfId="1" applyFont="1"/>
    <xf numFmtId="165" fontId="8" fillId="0" borderId="0" xfId="1" applyNumberFormat="1" applyFont="1"/>
    <xf numFmtId="164" fontId="8" fillId="0" borderId="0" xfId="2" applyNumberFormat="1" applyFont="1"/>
    <xf numFmtId="164" fontId="8" fillId="0" borderId="0" xfId="2" applyNumberFormat="1" applyFont="1" applyBorder="1"/>
    <xf numFmtId="0" fontId="8" fillId="0" borderId="0" xfId="1" applyFont="1" applyFill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rightToLeft="1" workbookViewId="0">
      <selection activeCell="I6" sqref="I6"/>
    </sheetView>
  </sheetViews>
  <sheetFormatPr defaultRowHeight="15" x14ac:dyDescent="0.25"/>
  <cols>
    <col min="1" max="1" width="8" bestFit="1" customWidth="1"/>
    <col min="2" max="2" width="7.25" bestFit="1" customWidth="1"/>
    <col min="3" max="3" width="6.375" bestFit="1" customWidth="1"/>
    <col min="4" max="4" width="22.75" customWidth="1"/>
    <col min="7" max="9" width="9" customWidth="1"/>
    <col min="10" max="10" width="48" customWidth="1"/>
  </cols>
  <sheetData>
    <row r="2" spans="1:4" ht="22.5" x14ac:dyDescent="0.25">
      <c r="A2" s="2" t="s">
        <v>0</v>
      </c>
      <c r="B2" s="3" t="s">
        <v>1</v>
      </c>
      <c r="C2" s="3" t="s">
        <v>2</v>
      </c>
      <c r="D2" s="3" t="s">
        <v>13</v>
      </c>
    </row>
    <row r="3" spans="1:4" ht="22.5" x14ac:dyDescent="0.25">
      <c r="A3" s="4" t="s">
        <v>3</v>
      </c>
      <c r="B3" s="1">
        <v>90</v>
      </c>
      <c r="C3" s="1">
        <v>181</v>
      </c>
      <c r="D3" s="1" t="str">
        <f>IF(B3&gt;=C3,"قابل ارسال","عدم موجودی")</f>
        <v>عدم موجودی</v>
      </c>
    </row>
    <row r="4" spans="1:4" ht="22.5" x14ac:dyDescent="0.25">
      <c r="A4" s="4" t="s">
        <v>4</v>
      </c>
      <c r="B4" s="1">
        <v>120</v>
      </c>
      <c r="C4" s="1">
        <v>46</v>
      </c>
      <c r="D4" s="1" t="str">
        <f t="shared" ref="D4:D5" si="0">IF(B4&gt;=C4,"قابل ارسال","عدم موجودی")</f>
        <v>قابل ارسال</v>
      </c>
    </row>
    <row r="5" spans="1:4" ht="22.5" x14ac:dyDescent="0.25">
      <c r="A5" s="4" t="s">
        <v>5</v>
      </c>
      <c r="B5" s="1">
        <v>750</v>
      </c>
      <c r="C5" s="1">
        <v>732</v>
      </c>
      <c r="D5" s="1" t="str">
        <f t="shared" si="0"/>
        <v>قابل ارسال</v>
      </c>
    </row>
    <row r="6" spans="1:4" ht="22.5" x14ac:dyDescent="0.25">
      <c r="A6" s="4" t="s">
        <v>6</v>
      </c>
      <c r="B6" s="1">
        <v>120</v>
      </c>
      <c r="C6" s="1">
        <v>98</v>
      </c>
      <c r="D6" s="1" t="str">
        <f>IF(B6&gt;=C6,"قابل ارسال", "عدم موجودی")</f>
        <v>قابل ارسال</v>
      </c>
    </row>
    <row r="7" spans="1:4" ht="22.5" x14ac:dyDescent="0.25">
      <c r="A7" s="4" t="s">
        <v>7</v>
      </c>
      <c r="B7" s="1">
        <v>63</v>
      </c>
      <c r="C7" s="1">
        <v>875</v>
      </c>
      <c r="D7" s="1" t="str">
        <f t="shared" ref="D7:D12" si="1">IF(B7&gt;=C7,"قابل ارسال", "عدم موجودی")</f>
        <v>عدم موجودی</v>
      </c>
    </row>
    <row r="8" spans="1:4" ht="22.5" x14ac:dyDescent="0.25">
      <c r="A8" s="4" t="s">
        <v>8</v>
      </c>
      <c r="B8" s="1">
        <v>910</v>
      </c>
      <c r="C8" s="1">
        <v>870</v>
      </c>
      <c r="D8" s="1" t="str">
        <f t="shared" si="1"/>
        <v>قابل ارسال</v>
      </c>
    </row>
    <row r="9" spans="1:4" ht="22.5" x14ac:dyDescent="0.25">
      <c r="A9" s="4" t="s">
        <v>9</v>
      </c>
      <c r="B9" s="1">
        <v>50</v>
      </c>
      <c r="C9" s="1">
        <v>620</v>
      </c>
      <c r="D9" s="1" t="str">
        <f t="shared" si="1"/>
        <v>عدم موجودی</v>
      </c>
    </row>
    <row r="10" spans="1:4" ht="22.5" x14ac:dyDescent="0.25">
      <c r="A10" s="4" t="s">
        <v>10</v>
      </c>
      <c r="B10" s="1">
        <v>122</v>
      </c>
      <c r="C10" s="1">
        <v>100</v>
      </c>
      <c r="D10" s="1" t="str">
        <f t="shared" si="1"/>
        <v>قابل ارسال</v>
      </c>
    </row>
    <row r="11" spans="1:4" ht="22.5" x14ac:dyDescent="0.25">
      <c r="A11" s="4" t="s">
        <v>11</v>
      </c>
      <c r="B11" s="1">
        <v>102</v>
      </c>
      <c r="C11" s="1">
        <v>450</v>
      </c>
      <c r="D11" s="1" t="str">
        <f t="shared" si="1"/>
        <v>عدم موجودی</v>
      </c>
    </row>
    <row r="12" spans="1:4" ht="22.5" x14ac:dyDescent="0.25">
      <c r="A12" s="4" t="s">
        <v>12</v>
      </c>
      <c r="B12" s="1">
        <v>93</v>
      </c>
      <c r="C12" s="1">
        <v>120</v>
      </c>
      <c r="D12" s="1" t="str">
        <f t="shared" si="1"/>
        <v>عدم موجودی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G10" sqref="G10"/>
    </sheetView>
  </sheetViews>
  <sheetFormatPr defaultRowHeight="15" x14ac:dyDescent="0.25"/>
  <cols>
    <col min="1" max="1" width="6.75" bestFit="1" customWidth="1"/>
    <col min="2" max="2" width="21.5" bestFit="1" customWidth="1"/>
    <col min="3" max="3" width="44.625" customWidth="1"/>
    <col min="8" max="8" width="18.75" customWidth="1"/>
  </cols>
  <sheetData>
    <row r="1" spans="1:12" ht="21" x14ac:dyDescent="0.55000000000000004">
      <c r="A1" s="5"/>
      <c r="B1" s="6" t="s">
        <v>24</v>
      </c>
      <c r="C1" s="27" t="s">
        <v>91</v>
      </c>
      <c r="D1" s="9"/>
      <c r="E1" s="9"/>
      <c r="F1" s="9"/>
      <c r="G1" s="9"/>
      <c r="H1" s="9"/>
      <c r="I1" s="9"/>
      <c r="J1" s="9"/>
      <c r="K1" s="9"/>
      <c r="L1" s="10"/>
    </row>
    <row r="2" spans="1:12" ht="22.5" x14ac:dyDescent="0.55000000000000004">
      <c r="A2" s="7" t="s">
        <v>14</v>
      </c>
      <c r="B2" s="8">
        <v>12</v>
      </c>
      <c r="C2" s="27" t="str">
        <f>IF(B2&gt;=18,"عالی",IF(B2&gt;=16,"خوب",IF(B2&gt;=14,"متوسط",IF(B2&gt;=12,"ضعیف","خیلی ضعیف"))))</f>
        <v>ضعیف</v>
      </c>
      <c r="D2" s="11"/>
      <c r="E2" s="11"/>
      <c r="F2" s="11"/>
      <c r="G2" s="11"/>
      <c r="H2" s="11"/>
      <c r="I2" s="11"/>
      <c r="J2" s="11"/>
      <c r="K2" s="11"/>
      <c r="L2" s="10"/>
    </row>
    <row r="3" spans="1:12" ht="22.5" x14ac:dyDescent="0.55000000000000004">
      <c r="A3" s="7" t="s">
        <v>15</v>
      </c>
      <c r="B3" s="8">
        <v>11</v>
      </c>
      <c r="C3" s="27" t="str">
        <f t="shared" ref="C3:C11" si="0">IF(B3&gt;=18,"عالی",IF(B3&gt;=16,"خوب",IF(B3&gt;=14,"متوسط",IF(B3&gt;=12,"ضعیف","خیلی ضعیف"))))</f>
        <v>خیلی ضعیف</v>
      </c>
      <c r="D3" s="11"/>
      <c r="E3" s="11"/>
      <c r="F3" s="11"/>
      <c r="G3" s="11"/>
      <c r="H3" s="11"/>
      <c r="I3" s="11"/>
      <c r="J3" s="11"/>
      <c r="K3" s="11"/>
      <c r="L3" s="10"/>
    </row>
    <row r="4" spans="1:12" ht="22.5" x14ac:dyDescent="0.55000000000000004">
      <c r="A4" s="7" t="s">
        <v>16</v>
      </c>
      <c r="B4" s="8">
        <v>17</v>
      </c>
      <c r="C4" s="27" t="str">
        <f t="shared" si="0"/>
        <v>خوب</v>
      </c>
      <c r="D4" s="11"/>
      <c r="E4" s="11"/>
      <c r="F4" s="11"/>
      <c r="G4" s="11"/>
      <c r="H4" s="11"/>
      <c r="I4" s="11"/>
      <c r="J4" s="11"/>
      <c r="K4" s="11"/>
      <c r="L4" s="10"/>
    </row>
    <row r="5" spans="1:12" ht="22.5" x14ac:dyDescent="0.55000000000000004">
      <c r="A5" s="7" t="s">
        <v>17</v>
      </c>
      <c r="B5" s="8">
        <v>19</v>
      </c>
      <c r="C5" s="27" t="str">
        <f t="shared" si="0"/>
        <v>عالی</v>
      </c>
      <c r="D5" s="11"/>
      <c r="E5" s="11"/>
      <c r="F5" s="11"/>
      <c r="G5" s="8">
        <f>COUNT(B2:B11)</f>
        <v>10</v>
      </c>
      <c r="H5" s="8" t="s">
        <v>93</v>
      </c>
      <c r="I5" s="11"/>
      <c r="J5" s="11"/>
      <c r="K5" s="11"/>
      <c r="L5" s="10"/>
    </row>
    <row r="6" spans="1:12" ht="22.5" x14ac:dyDescent="0.55000000000000004">
      <c r="A6" s="7" t="s">
        <v>18</v>
      </c>
      <c r="B6" s="8">
        <v>19</v>
      </c>
      <c r="C6" s="27" t="str">
        <f t="shared" si="0"/>
        <v>عالی</v>
      </c>
      <c r="D6" s="11"/>
      <c r="E6" s="11"/>
      <c r="F6" s="11"/>
      <c r="G6" s="8">
        <f>COUNTIF(B2:B11,19)</f>
        <v>4</v>
      </c>
      <c r="H6" s="8" t="s">
        <v>95</v>
      </c>
      <c r="I6" s="11"/>
      <c r="J6" s="11"/>
      <c r="K6" s="11"/>
      <c r="L6" s="10"/>
    </row>
    <row r="7" spans="1:12" ht="22.5" x14ac:dyDescent="0.55000000000000004">
      <c r="A7" s="7" t="s">
        <v>19</v>
      </c>
      <c r="B7" s="8">
        <v>19</v>
      </c>
      <c r="C7" s="27" t="str">
        <f t="shared" si="0"/>
        <v>عالی</v>
      </c>
      <c r="D7" s="11"/>
      <c r="E7" s="11"/>
      <c r="F7" s="11"/>
      <c r="G7" s="11">
        <f>COUNT(B2:B11)</f>
        <v>10</v>
      </c>
      <c r="H7" s="11" t="s">
        <v>94</v>
      </c>
      <c r="I7" s="11"/>
      <c r="J7" s="11"/>
      <c r="K7" s="11"/>
      <c r="L7" s="10"/>
    </row>
    <row r="8" spans="1:12" ht="22.5" x14ac:dyDescent="0.55000000000000004">
      <c r="A8" s="7" t="s">
        <v>20</v>
      </c>
      <c r="B8" s="8">
        <v>13</v>
      </c>
      <c r="C8" s="27" t="str">
        <f t="shared" si="0"/>
        <v>ضعیف</v>
      </c>
      <c r="D8" s="11"/>
      <c r="E8" s="11"/>
      <c r="F8" s="11"/>
      <c r="G8" s="11">
        <f>SUM(B2:B11)</f>
        <v>160</v>
      </c>
      <c r="H8" s="11" t="s">
        <v>98</v>
      </c>
      <c r="I8" s="11"/>
      <c r="J8" s="11"/>
      <c r="K8" s="11"/>
      <c r="L8" s="10"/>
    </row>
    <row r="9" spans="1:12" ht="22.5" x14ac:dyDescent="0.55000000000000004">
      <c r="A9" s="7" t="s">
        <v>21</v>
      </c>
      <c r="B9" s="8">
        <v>15</v>
      </c>
      <c r="C9" s="27" t="str">
        <f t="shared" si="0"/>
        <v>متوسط</v>
      </c>
      <c r="D9" s="11"/>
      <c r="E9" s="11"/>
      <c r="F9" s="11"/>
      <c r="G9" s="11">
        <f>G8/G7</f>
        <v>16</v>
      </c>
      <c r="H9" s="11" t="s">
        <v>101</v>
      </c>
      <c r="I9" s="11"/>
      <c r="J9" s="11"/>
      <c r="K9" s="11"/>
      <c r="L9" s="10"/>
    </row>
    <row r="10" spans="1:12" ht="22.5" x14ac:dyDescent="0.55000000000000004">
      <c r="A10" s="7" t="s">
        <v>22</v>
      </c>
      <c r="B10" s="8">
        <v>16</v>
      </c>
      <c r="C10" s="27" t="str">
        <f t="shared" si="0"/>
        <v>خوب</v>
      </c>
      <c r="D10" s="11"/>
      <c r="E10" s="11"/>
      <c r="F10" s="11"/>
      <c r="G10" s="11"/>
      <c r="H10" s="11"/>
      <c r="I10" s="11"/>
      <c r="J10" s="11"/>
      <c r="K10" s="11"/>
      <c r="L10" s="10"/>
    </row>
    <row r="11" spans="1:12" ht="22.5" x14ac:dyDescent="0.55000000000000004">
      <c r="A11" s="7" t="s">
        <v>23</v>
      </c>
      <c r="B11" s="8">
        <v>19</v>
      </c>
      <c r="C11" s="27" t="str">
        <f t="shared" si="0"/>
        <v>عالی</v>
      </c>
      <c r="D11" s="11"/>
      <c r="E11" s="11"/>
      <c r="F11" s="11"/>
      <c r="G11" s="11"/>
      <c r="H11" s="11"/>
      <c r="I11" s="11"/>
      <c r="J11" s="11"/>
      <c r="K11" s="11"/>
      <c r="L1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>
      <selection sqref="A1:H19"/>
    </sheetView>
  </sheetViews>
  <sheetFormatPr defaultRowHeight="15" x14ac:dyDescent="0.25"/>
  <cols>
    <col min="1" max="1" width="12.25" customWidth="1"/>
    <col min="2" max="2" width="10.5" bestFit="1" customWidth="1"/>
    <col min="3" max="3" width="12.875" bestFit="1" customWidth="1"/>
    <col min="4" max="4" width="7.5" bestFit="1" customWidth="1"/>
    <col min="5" max="5" width="7.75" bestFit="1" customWidth="1"/>
    <col min="6" max="6" width="8.25" bestFit="1" customWidth="1"/>
    <col min="7" max="7" width="9.5" bestFit="1" customWidth="1"/>
    <col min="8" max="8" width="7.875" bestFit="1" customWidth="1"/>
    <col min="11" max="11" width="15.75" customWidth="1"/>
    <col min="12" max="12" width="12.875" customWidth="1"/>
    <col min="13" max="13" width="16" customWidth="1"/>
  </cols>
  <sheetData>
    <row r="1" spans="1:13" ht="22.5" x14ac:dyDescent="0.25">
      <c r="A1" s="13" t="s">
        <v>57</v>
      </c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K1" s="10"/>
      <c r="L1" s="10"/>
      <c r="M1" s="10"/>
    </row>
    <row r="2" spans="1:13" ht="22.5" x14ac:dyDescent="0.25">
      <c r="A2" s="12">
        <v>931820</v>
      </c>
      <c r="B2" s="17" t="s">
        <v>32</v>
      </c>
      <c r="C2" s="1" t="s">
        <v>33</v>
      </c>
      <c r="D2" s="1">
        <v>21223</v>
      </c>
      <c r="E2" s="1">
        <v>17855</v>
      </c>
      <c r="F2" s="1">
        <v>24855</v>
      </c>
      <c r="G2" s="1">
        <v>21377</v>
      </c>
      <c r="H2" s="1">
        <f>D2+E2+F2+G2</f>
        <v>85310</v>
      </c>
      <c r="K2" s="10"/>
      <c r="L2" s="10"/>
      <c r="M2" s="10"/>
    </row>
    <row r="3" spans="1:13" ht="24.75" x14ac:dyDescent="0.25">
      <c r="A3" s="12">
        <v>951330</v>
      </c>
      <c r="B3" s="17" t="s">
        <v>34</v>
      </c>
      <c r="C3" s="1" t="s">
        <v>35</v>
      </c>
      <c r="D3" s="1">
        <v>23456</v>
      </c>
      <c r="E3" s="1">
        <v>29550</v>
      </c>
      <c r="F3" s="1">
        <v>24294</v>
      </c>
      <c r="G3" s="1">
        <v>25335</v>
      </c>
      <c r="H3" s="1">
        <f t="shared" ref="H3:H18" si="0">D3+E3+F3+G3</f>
        <v>102635</v>
      </c>
      <c r="K3" s="16"/>
      <c r="L3" s="16"/>
      <c r="M3" s="16"/>
    </row>
    <row r="4" spans="1:13" ht="22.5" x14ac:dyDescent="0.25">
      <c r="A4" s="12">
        <v>743945</v>
      </c>
      <c r="B4" s="17" t="s">
        <v>36</v>
      </c>
      <c r="C4" s="1" t="s">
        <v>37</v>
      </c>
      <c r="D4" s="1">
        <v>19954</v>
      </c>
      <c r="E4" s="1">
        <v>22600</v>
      </c>
      <c r="F4" s="1">
        <v>19448</v>
      </c>
      <c r="G4" s="1">
        <v>26450</v>
      </c>
      <c r="H4" s="1">
        <f t="shared" si="0"/>
        <v>88452</v>
      </c>
      <c r="K4" s="15"/>
      <c r="L4" s="15"/>
      <c r="M4" s="15"/>
    </row>
    <row r="5" spans="1:13" ht="27.75" x14ac:dyDescent="0.25">
      <c r="A5" s="12">
        <v>839567</v>
      </c>
      <c r="B5" s="17" t="s">
        <v>38</v>
      </c>
      <c r="C5" s="1" t="s">
        <v>39</v>
      </c>
      <c r="D5" s="1">
        <v>17564</v>
      </c>
      <c r="E5" s="1">
        <v>25439</v>
      </c>
      <c r="F5" s="1">
        <v>32944</v>
      </c>
      <c r="G5" s="1">
        <v>24000</v>
      </c>
      <c r="H5" s="1">
        <f t="shared" si="0"/>
        <v>99947</v>
      </c>
      <c r="K5" s="28" t="s">
        <v>57</v>
      </c>
      <c r="L5" s="28" t="s">
        <v>92</v>
      </c>
      <c r="M5" s="28" t="s">
        <v>26</v>
      </c>
    </row>
    <row r="6" spans="1:13" ht="27.75" x14ac:dyDescent="0.25">
      <c r="A6" s="12">
        <v>928540</v>
      </c>
      <c r="B6" s="17" t="s">
        <v>40</v>
      </c>
      <c r="C6" s="1" t="s">
        <v>41</v>
      </c>
      <c r="D6" s="1">
        <v>28543</v>
      </c>
      <c r="E6" s="1">
        <v>28540</v>
      </c>
      <c r="F6" s="1">
        <v>24400</v>
      </c>
      <c r="G6" s="1">
        <v>28550</v>
      </c>
      <c r="H6" s="1">
        <f t="shared" si="0"/>
        <v>110033</v>
      </c>
      <c r="K6" s="28">
        <v>904201</v>
      </c>
      <c r="L6" s="28" t="str">
        <f>VLOOKUP(K6,A:H,2,FALSE)</f>
        <v xml:space="preserve"> احمدزاده</v>
      </c>
      <c r="M6" s="28" t="str">
        <f>VLOOKUP(K6,list,3,0)</f>
        <v>غرب</v>
      </c>
    </row>
    <row r="7" spans="1:13" ht="22.5" x14ac:dyDescent="0.25">
      <c r="A7" s="12">
        <v>904201</v>
      </c>
      <c r="B7" s="17" t="s">
        <v>42</v>
      </c>
      <c r="C7" s="1" t="s">
        <v>37</v>
      </c>
      <c r="D7" s="1">
        <v>19534</v>
      </c>
      <c r="E7" s="1">
        <v>30558</v>
      </c>
      <c r="F7" s="1">
        <v>21844</v>
      </c>
      <c r="G7" s="1">
        <v>19605</v>
      </c>
      <c r="H7" s="1">
        <f t="shared" si="0"/>
        <v>91541</v>
      </c>
      <c r="K7" s="15"/>
      <c r="L7" s="15"/>
      <c r="M7" s="15"/>
    </row>
    <row r="8" spans="1:13" ht="22.5" x14ac:dyDescent="0.25">
      <c r="A8" s="12">
        <v>854902</v>
      </c>
      <c r="B8" s="17" t="s">
        <v>43</v>
      </c>
      <c r="C8" s="1" t="s">
        <v>37</v>
      </c>
      <c r="D8" s="1">
        <v>20585</v>
      </c>
      <c r="E8" s="1">
        <v>29667</v>
      </c>
      <c r="F8" s="1">
        <v>27595</v>
      </c>
      <c r="G8" s="1">
        <v>13605</v>
      </c>
      <c r="H8" s="1">
        <f t="shared" si="0"/>
        <v>91452</v>
      </c>
      <c r="K8" s="10"/>
      <c r="L8" s="10"/>
      <c r="M8" s="10"/>
    </row>
    <row r="9" spans="1:13" ht="24.75" x14ac:dyDescent="0.25">
      <c r="A9" s="12">
        <v>738694</v>
      </c>
      <c r="B9" s="17" t="s">
        <v>44</v>
      </c>
      <c r="C9" s="1" t="s">
        <v>39</v>
      </c>
      <c r="D9" s="1">
        <v>24957</v>
      </c>
      <c r="E9" s="1">
        <v>31322</v>
      </c>
      <c r="F9" s="1">
        <v>15330</v>
      </c>
      <c r="G9" s="1">
        <v>27550</v>
      </c>
      <c r="H9" s="1">
        <f t="shared" si="0"/>
        <v>99159</v>
      </c>
      <c r="K9" s="16"/>
      <c r="L9" s="16"/>
      <c r="M9" s="16"/>
    </row>
    <row r="10" spans="1:13" ht="22.5" x14ac:dyDescent="0.25">
      <c r="A10" s="12">
        <v>869465</v>
      </c>
      <c r="B10" s="17" t="s">
        <v>56</v>
      </c>
      <c r="C10" s="1" t="s">
        <v>41</v>
      </c>
      <c r="D10" s="1">
        <v>30332</v>
      </c>
      <c r="E10" s="1">
        <v>27407</v>
      </c>
      <c r="F10" s="1">
        <v>26440</v>
      </c>
      <c r="G10" s="1">
        <v>24007</v>
      </c>
      <c r="H10" s="1">
        <f t="shared" si="0"/>
        <v>108186</v>
      </c>
      <c r="K10" s="15"/>
      <c r="L10" s="15"/>
      <c r="M10" s="15"/>
    </row>
    <row r="11" spans="1:13" ht="22.5" x14ac:dyDescent="0.25">
      <c r="A11" s="12">
        <v>958204</v>
      </c>
      <c r="B11" s="17" t="s">
        <v>45</v>
      </c>
      <c r="C11" s="1" t="s">
        <v>46</v>
      </c>
      <c r="D11" s="1">
        <v>27595</v>
      </c>
      <c r="E11" s="1">
        <v>22933</v>
      </c>
      <c r="F11" s="1">
        <v>22422</v>
      </c>
      <c r="G11" s="1">
        <v>21445</v>
      </c>
      <c r="H11" s="1">
        <f t="shared" si="0"/>
        <v>94395</v>
      </c>
      <c r="K11" s="10"/>
      <c r="L11" s="10"/>
      <c r="M11" s="10"/>
    </row>
    <row r="12" spans="1:13" ht="22.5" x14ac:dyDescent="0.25">
      <c r="A12" s="12">
        <v>798425</v>
      </c>
      <c r="B12" s="17" t="s">
        <v>47</v>
      </c>
      <c r="C12" s="1" t="s">
        <v>33</v>
      </c>
      <c r="D12" s="1">
        <v>25395</v>
      </c>
      <c r="E12" s="1">
        <v>27700</v>
      </c>
      <c r="F12" s="1">
        <v>16500</v>
      </c>
      <c r="G12" s="1">
        <v>27500</v>
      </c>
      <c r="H12" s="1">
        <f t="shared" si="0"/>
        <v>97095</v>
      </c>
      <c r="K12" s="10"/>
      <c r="L12" s="10"/>
      <c r="M12" s="10"/>
    </row>
    <row r="13" spans="1:13" ht="22.5" x14ac:dyDescent="0.25">
      <c r="A13" s="12">
        <v>876420</v>
      </c>
      <c r="B13" s="17" t="s">
        <v>48</v>
      </c>
      <c r="C13" s="1" t="s">
        <v>39</v>
      </c>
      <c r="D13" s="1">
        <v>35822</v>
      </c>
      <c r="E13" s="1">
        <v>31854</v>
      </c>
      <c r="F13" s="1">
        <v>24384</v>
      </c>
      <c r="G13" s="1">
        <v>31005</v>
      </c>
      <c r="H13" s="1">
        <f t="shared" si="0"/>
        <v>123065</v>
      </c>
    </row>
    <row r="14" spans="1:13" ht="22.5" x14ac:dyDescent="0.25">
      <c r="A14" s="12">
        <v>898765</v>
      </c>
      <c r="B14" s="17" t="s">
        <v>49</v>
      </c>
      <c r="C14" s="1" t="s">
        <v>46</v>
      </c>
      <c r="D14" s="1">
        <v>20949</v>
      </c>
      <c r="E14" s="1">
        <v>23100</v>
      </c>
      <c r="F14" s="1">
        <v>21774</v>
      </c>
      <c r="G14" s="1">
        <v>27550</v>
      </c>
      <c r="H14" s="1">
        <f t="shared" si="0"/>
        <v>93373</v>
      </c>
    </row>
    <row r="15" spans="1:13" ht="22.5" x14ac:dyDescent="0.25">
      <c r="A15" s="12">
        <v>832397</v>
      </c>
      <c r="B15" s="17" t="s">
        <v>50</v>
      </c>
      <c r="C15" s="1" t="s">
        <v>37</v>
      </c>
      <c r="D15" s="1">
        <v>30113</v>
      </c>
      <c r="E15" s="1">
        <v>19554</v>
      </c>
      <c r="F15" s="1">
        <v>25300</v>
      </c>
      <c r="G15" s="1">
        <v>16455</v>
      </c>
      <c r="H15" s="1">
        <f t="shared" si="0"/>
        <v>91422</v>
      </c>
    </row>
    <row r="16" spans="1:13" ht="22.5" x14ac:dyDescent="0.25">
      <c r="A16" s="12">
        <v>813047</v>
      </c>
      <c r="B16" s="17" t="s">
        <v>51</v>
      </c>
      <c r="C16" s="1" t="s">
        <v>33</v>
      </c>
      <c r="D16" s="1">
        <v>18432</v>
      </c>
      <c r="E16" s="1">
        <v>12110</v>
      </c>
      <c r="F16" s="1">
        <v>27500</v>
      </c>
      <c r="G16" s="1">
        <v>24399</v>
      </c>
      <c r="H16" s="1">
        <f t="shared" si="0"/>
        <v>82441</v>
      </c>
    </row>
    <row r="17" spans="1:8" ht="22.5" x14ac:dyDescent="0.25">
      <c r="A17" s="12">
        <v>843987</v>
      </c>
      <c r="B17" s="17" t="s">
        <v>52</v>
      </c>
      <c r="C17" s="1" t="s">
        <v>53</v>
      </c>
      <c r="D17" s="1">
        <v>20995</v>
      </c>
      <c r="E17" s="1">
        <v>24960</v>
      </c>
      <c r="F17" s="1">
        <v>21950</v>
      </c>
      <c r="G17" s="1">
        <v>24855</v>
      </c>
      <c r="H17" s="1">
        <f t="shared" si="0"/>
        <v>92760</v>
      </c>
    </row>
    <row r="18" spans="1:8" ht="22.5" x14ac:dyDescent="0.25">
      <c r="A18" s="12">
        <v>927018</v>
      </c>
      <c r="B18" s="17" t="s">
        <v>54</v>
      </c>
      <c r="C18" s="1" t="s">
        <v>33</v>
      </c>
      <c r="D18" s="1">
        <v>19668</v>
      </c>
      <c r="E18" s="1">
        <v>18850</v>
      </c>
      <c r="F18" s="1">
        <v>21355</v>
      </c>
      <c r="G18" s="1">
        <v>20540</v>
      </c>
      <c r="H18" s="1">
        <f t="shared" si="0"/>
        <v>80413</v>
      </c>
    </row>
    <row r="19" spans="1:8" ht="22.5" x14ac:dyDescent="0.25">
      <c r="A19" s="12">
        <v>802043</v>
      </c>
      <c r="B19" s="17" t="s">
        <v>55</v>
      </c>
      <c r="C19" s="1" t="s">
        <v>41</v>
      </c>
      <c r="D19" s="1">
        <v>26046</v>
      </c>
      <c r="E19" s="1">
        <v>24845</v>
      </c>
      <c r="F19" s="1">
        <v>28575</v>
      </c>
      <c r="G19" s="1">
        <v>22555</v>
      </c>
      <c r="H19" s="1">
        <f>D19+E19+F19+G19</f>
        <v>102021</v>
      </c>
    </row>
    <row r="20" spans="1:8" x14ac:dyDescent="0.25">
      <c r="A20" s="18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F13" sqref="F13"/>
    </sheetView>
  </sheetViews>
  <sheetFormatPr defaultRowHeight="15" x14ac:dyDescent="0.25"/>
  <cols>
    <col min="1" max="1" width="12.875" bestFit="1" customWidth="1"/>
    <col min="2" max="2" width="7.875" bestFit="1" customWidth="1"/>
    <col min="3" max="3" width="10.5" bestFit="1" customWidth="1"/>
    <col min="4" max="5" width="7.875" bestFit="1" customWidth="1"/>
    <col min="6" max="6" width="14.375" customWidth="1"/>
    <col min="7" max="7" width="14.625" customWidth="1"/>
    <col min="8" max="8" width="7.875" bestFit="1" customWidth="1"/>
    <col min="9" max="9" width="8.375" bestFit="1" customWidth="1"/>
    <col min="10" max="10" width="9.25" bestFit="1" customWidth="1"/>
    <col min="11" max="11" width="10.125" bestFit="1" customWidth="1"/>
    <col min="12" max="12" width="10" bestFit="1" customWidth="1"/>
    <col min="13" max="16" width="7.875" bestFit="1" customWidth="1"/>
    <col min="17" max="17" width="8.625" bestFit="1" customWidth="1"/>
    <col min="18" max="18" width="7.875" bestFit="1" customWidth="1"/>
  </cols>
  <sheetData>
    <row r="1" spans="1:19" ht="22.5" x14ac:dyDescent="0.25">
      <c r="A1" s="13" t="s">
        <v>57</v>
      </c>
      <c r="B1" s="12">
        <v>931820</v>
      </c>
      <c r="C1" s="12">
        <v>951330</v>
      </c>
      <c r="D1" s="12">
        <v>743945</v>
      </c>
      <c r="E1" s="12">
        <v>839567</v>
      </c>
      <c r="F1" s="12">
        <v>928540</v>
      </c>
      <c r="G1" s="12">
        <v>904201</v>
      </c>
      <c r="H1" s="12">
        <v>854902</v>
      </c>
      <c r="I1" s="12">
        <v>738694</v>
      </c>
      <c r="J1" s="12">
        <v>869465</v>
      </c>
      <c r="K1" s="12">
        <v>958204</v>
      </c>
      <c r="L1" s="12">
        <v>798425</v>
      </c>
      <c r="M1" s="12">
        <v>876420</v>
      </c>
      <c r="N1" s="12">
        <v>898765</v>
      </c>
      <c r="O1" s="12">
        <v>832397</v>
      </c>
      <c r="P1" s="12">
        <v>813047</v>
      </c>
      <c r="Q1" s="12">
        <v>843987</v>
      </c>
      <c r="R1" s="12">
        <v>927018</v>
      </c>
      <c r="S1" s="12">
        <v>802043</v>
      </c>
    </row>
    <row r="2" spans="1:19" ht="22.5" x14ac:dyDescent="0.25">
      <c r="A2" s="13" t="s">
        <v>25</v>
      </c>
      <c r="B2" s="17" t="s">
        <v>32</v>
      </c>
      <c r="C2" s="17" t="s">
        <v>34</v>
      </c>
      <c r="D2" s="17" t="s">
        <v>36</v>
      </c>
      <c r="E2" s="17" t="s">
        <v>38</v>
      </c>
      <c r="F2" s="17" t="s">
        <v>40</v>
      </c>
      <c r="G2" s="17" t="s">
        <v>42</v>
      </c>
      <c r="H2" s="17" t="s">
        <v>43</v>
      </c>
      <c r="I2" s="17" t="s">
        <v>44</v>
      </c>
      <c r="J2" s="17" t="s">
        <v>56</v>
      </c>
      <c r="K2" s="17" t="s">
        <v>45</v>
      </c>
      <c r="L2" s="17" t="s">
        <v>47</v>
      </c>
      <c r="M2" s="17" t="s">
        <v>48</v>
      </c>
      <c r="N2" s="17" t="s">
        <v>49</v>
      </c>
      <c r="O2" s="17" t="s">
        <v>50</v>
      </c>
      <c r="P2" s="17" t="s">
        <v>51</v>
      </c>
      <c r="Q2" s="17" t="s">
        <v>52</v>
      </c>
      <c r="R2" s="17" t="s">
        <v>54</v>
      </c>
      <c r="S2" s="17" t="s">
        <v>55</v>
      </c>
    </row>
    <row r="3" spans="1:19" ht="22.5" x14ac:dyDescent="0.25">
      <c r="A3" s="13" t="s">
        <v>26</v>
      </c>
      <c r="B3" s="1" t="s">
        <v>33</v>
      </c>
      <c r="C3" s="1" t="s">
        <v>35</v>
      </c>
      <c r="D3" s="1" t="s">
        <v>37</v>
      </c>
      <c r="E3" s="1" t="s">
        <v>39</v>
      </c>
      <c r="F3" s="1" t="s">
        <v>41</v>
      </c>
      <c r="G3" s="1" t="s">
        <v>37</v>
      </c>
      <c r="H3" s="1" t="s">
        <v>37</v>
      </c>
      <c r="I3" s="1" t="s">
        <v>39</v>
      </c>
      <c r="J3" s="1" t="s">
        <v>41</v>
      </c>
      <c r="K3" s="1" t="s">
        <v>46</v>
      </c>
      <c r="L3" s="1" t="s">
        <v>33</v>
      </c>
      <c r="M3" s="1" t="s">
        <v>39</v>
      </c>
      <c r="N3" s="1" t="s">
        <v>46</v>
      </c>
      <c r="O3" s="1" t="s">
        <v>37</v>
      </c>
      <c r="P3" s="1" t="s">
        <v>33</v>
      </c>
      <c r="Q3" s="1" t="s">
        <v>53</v>
      </c>
      <c r="R3" s="1" t="s">
        <v>33</v>
      </c>
      <c r="S3" s="1" t="s">
        <v>41</v>
      </c>
    </row>
    <row r="4" spans="1:19" ht="22.5" x14ac:dyDescent="0.25">
      <c r="A4" s="13" t="s">
        <v>27</v>
      </c>
      <c r="B4" s="1">
        <v>21223</v>
      </c>
      <c r="C4" s="1">
        <v>23456</v>
      </c>
      <c r="D4" s="1">
        <v>19954</v>
      </c>
      <c r="E4" s="1">
        <v>17564</v>
      </c>
      <c r="F4" s="1">
        <v>28543</v>
      </c>
      <c r="G4" s="1">
        <v>19534</v>
      </c>
      <c r="H4" s="1">
        <v>20585</v>
      </c>
      <c r="I4" s="1">
        <v>24957</v>
      </c>
      <c r="J4" s="1">
        <v>30332</v>
      </c>
      <c r="K4" s="1">
        <v>27595</v>
      </c>
      <c r="L4" s="1">
        <v>25395</v>
      </c>
      <c r="M4" s="1">
        <v>35822</v>
      </c>
      <c r="N4" s="1">
        <v>20949</v>
      </c>
      <c r="O4" s="1">
        <v>30113</v>
      </c>
      <c r="P4" s="1">
        <v>18432</v>
      </c>
      <c r="Q4" s="1">
        <v>20995</v>
      </c>
      <c r="R4" s="1">
        <v>19668</v>
      </c>
      <c r="S4" s="1">
        <v>26046</v>
      </c>
    </row>
    <row r="5" spans="1:19" ht="22.5" x14ac:dyDescent="0.25">
      <c r="A5" s="13" t="s">
        <v>28</v>
      </c>
      <c r="B5" s="1">
        <v>17855</v>
      </c>
      <c r="C5" s="1">
        <v>29550</v>
      </c>
      <c r="D5" s="1">
        <v>22600</v>
      </c>
      <c r="E5" s="1">
        <v>25439</v>
      </c>
      <c r="F5" s="1">
        <v>28540</v>
      </c>
      <c r="G5" s="1">
        <v>30558</v>
      </c>
      <c r="H5" s="1">
        <v>29667</v>
      </c>
      <c r="I5" s="1">
        <v>31322</v>
      </c>
      <c r="J5" s="1">
        <v>27407</v>
      </c>
      <c r="K5" s="1">
        <v>22933</v>
      </c>
      <c r="L5" s="1">
        <v>27700</v>
      </c>
      <c r="M5" s="1">
        <v>31854</v>
      </c>
      <c r="N5" s="1">
        <v>23100</v>
      </c>
      <c r="O5" s="1">
        <v>19554</v>
      </c>
      <c r="P5" s="1">
        <v>12110</v>
      </c>
      <c r="Q5" s="1">
        <v>24960</v>
      </c>
      <c r="R5" s="1">
        <v>18850</v>
      </c>
      <c r="S5" s="1">
        <v>24845</v>
      </c>
    </row>
    <row r="6" spans="1:19" ht="22.5" x14ac:dyDescent="0.25">
      <c r="A6" s="13" t="s">
        <v>29</v>
      </c>
      <c r="B6" s="1">
        <v>24855</v>
      </c>
      <c r="C6" s="1">
        <v>24294</v>
      </c>
      <c r="D6" s="1">
        <v>19448</v>
      </c>
      <c r="E6" s="1">
        <v>32944</v>
      </c>
      <c r="F6" s="1">
        <v>24400</v>
      </c>
      <c r="G6" s="1">
        <v>21844</v>
      </c>
      <c r="H6" s="1">
        <v>27595</v>
      </c>
      <c r="I6" s="1">
        <v>15330</v>
      </c>
      <c r="J6" s="1">
        <v>26440</v>
      </c>
      <c r="K6" s="1">
        <v>22422</v>
      </c>
      <c r="L6" s="1">
        <v>16500</v>
      </c>
      <c r="M6" s="1">
        <v>24384</v>
      </c>
      <c r="N6" s="1">
        <v>21774</v>
      </c>
      <c r="O6" s="1">
        <v>25300</v>
      </c>
      <c r="P6" s="1">
        <v>27500</v>
      </c>
      <c r="Q6" s="1">
        <v>21950</v>
      </c>
      <c r="R6" s="1">
        <v>21355</v>
      </c>
      <c r="S6" s="1">
        <v>28575</v>
      </c>
    </row>
    <row r="7" spans="1:19" ht="22.5" x14ac:dyDescent="0.25">
      <c r="A7" s="13" t="s">
        <v>30</v>
      </c>
      <c r="B7" s="1">
        <v>21377</v>
      </c>
      <c r="C7" s="1">
        <v>25335</v>
      </c>
      <c r="D7" s="1">
        <v>26450</v>
      </c>
      <c r="E7" s="1">
        <v>24000</v>
      </c>
      <c r="F7" s="1">
        <v>28550</v>
      </c>
      <c r="G7" s="1">
        <v>19605</v>
      </c>
      <c r="H7" s="1">
        <v>13605</v>
      </c>
      <c r="I7" s="1">
        <v>27550</v>
      </c>
      <c r="J7" s="1">
        <v>24007</v>
      </c>
      <c r="K7" s="1">
        <v>21445</v>
      </c>
      <c r="L7" s="1">
        <v>27500</v>
      </c>
      <c r="M7" s="1">
        <v>31005</v>
      </c>
      <c r="N7" s="1">
        <v>27550</v>
      </c>
      <c r="O7" s="1">
        <v>16455</v>
      </c>
      <c r="P7" s="1">
        <v>24399</v>
      </c>
      <c r="Q7" s="1">
        <v>24855</v>
      </c>
      <c r="R7" s="1">
        <v>20540</v>
      </c>
      <c r="S7" s="1">
        <v>22555</v>
      </c>
    </row>
    <row r="8" spans="1:19" ht="22.5" x14ac:dyDescent="0.25">
      <c r="A8" s="13" t="s">
        <v>31</v>
      </c>
      <c r="B8" s="1">
        <f t="shared" ref="B8:S8" si="0">B4+B5+B6+B7</f>
        <v>85310</v>
      </c>
      <c r="C8" s="1">
        <f t="shared" si="0"/>
        <v>102635</v>
      </c>
      <c r="D8" s="1">
        <f t="shared" si="0"/>
        <v>88452</v>
      </c>
      <c r="E8" s="1">
        <f t="shared" si="0"/>
        <v>99947</v>
      </c>
      <c r="F8" s="1">
        <f t="shared" si="0"/>
        <v>110033</v>
      </c>
      <c r="G8" s="1">
        <f t="shared" si="0"/>
        <v>91541</v>
      </c>
      <c r="H8" s="1">
        <f t="shared" si="0"/>
        <v>91452</v>
      </c>
      <c r="I8" s="1">
        <f t="shared" si="0"/>
        <v>99159</v>
      </c>
      <c r="J8" s="1">
        <f t="shared" si="0"/>
        <v>108186</v>
      </c>
      <c r="K8" s="1">
        <f t="shared" si="0"/>
        <v>94395</v>
      </c>
      <c r="L8" s="1">
        <f t="shared" si="0"/>
        <v>97095</v>
      </c>
      <c r="M8" s="1">
        <f t="shared" si="0"/>
        <v>123065</v>
      </c>
      <c r="N8" s="1">
        <f t="shared" si="0"/>
        <v>93373</v>
      </c>
      <c r="O8" s="1">
        <f t="shared" si="0"/>
        <v>91422</v>
      </c>
      <c r="P8" s="1">
        <f t="shared" si="0"/>
        <v>82441</v>
      </c>
      <c r="Q8" s="1">
        <f t="shared" si="0"/>
        <v>92760</v>
      </c>
      <c r="R8" s="1">
        <f t="shared" si="0"/>
        <v>80413</v>
      </c>
      <c r="S8" s="1">
        <f t="shared" si="0"/>
        <v>102021</v>
      </c>
    </row>
    <row r="11" spans="1:19" ht="24.75" x14ac:dyDescent="0.6">
      <c r="F11" s="29" t="s">
        <v>57</v>
      </c>
      <c r="G11" s="29" t="s">
        <v>92</v>
      </c>
    </row>
    <row r="12" spans="1:19" ht="24.75" x14ac:dyDescent="0.6">
      <c r="F12" s="29">
        <v>928540</v>
      </c>
      <c r="G12" s="29" t="str">
        <f>HLOOKUP(F12,A1:S8,2,FALSE)</f>
        <v xml:space="preserve"> احمدجانی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0"/>
  <sheetViews>
    <sheetView workbookViewId="0">
      <selection activeCell="G1" sqref="A1:G1048576"/>
    </sheetView>
  </sheetViews>
  <sheetFormatPr defaultColWidth="12.125" defaultRowHeight="20.25" x14ac:dyDescent="0.3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  <col min="9" max="9" width="15.75" style="32" customWidth="1"/>
    <col min="10" max="10" width="18.75" style="32" customWidth="1"/>
    <col min="11" max="11" width="3.875" bestFit="1" customWidth="1"/>
    <col min="12" max="12" width="17.625" customWidth="1"/>
  </cols>
  <sheetData>
    <row r="1" spans="1:12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  <c r="H1" s="10"/>
      <c r="I1" s="22" t="s">
        <v>84</v>
      </c>
      <c r="J1" s="22" t="s">
        <v>73</v>
      </c>
      <c r="K1" s="10"/>
      <c r="L1" s="10"/>
    </row>
    <row r="2" spans="1:12" ht="22.5" x14ac:dyDescent="0.55000000000000004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  <c r="H2" s="14"/>
      <c r="I2" s="22" t="s">
        <v>76</v>
      </c>
      <c r="J2" s="22" t="s">
        <v>88</v>
      </c>
      <c r="K2" s="10"/>
      <c r="L2" s="10"/>
    </row>
    <row r="3" spans="1:12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  <c r="H3" s="10"/>
      <c r="K3" s="10"/>
      <c r="L3" s="10"/>
    </row>
    <row r="4" spans="1:12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9537</v>
      </c>
      <c r="H4" s="10"/>
      <c r="I4" s="30"/>
      <c r="J4" s="30"/>
      <c r="K4" s="10"/>
      <c r="L4" s="10"/>
    </row>
    <row r="5" spans="1:12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  <c r="H5" s="10"/>
      <c r="I5" s="31" t="s">
        <v>94</v>
      </c>
      <c r="J5" s="31">
        <f>COUNT(E:E)</f>
        <v>909</v>
      </c>
      <c r="K5" s="10"/>
      <c r="L5" s="10"/>
    </row>
    <row r="6" spans="1:12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  <c r="H6" s="10"/>
      <c r="I6" s="31" t="s">
        <v>96</v>
      </c>
      <c r="J6" s="31">
        <f>COUNTIF(F:F,9)</f>
        <v>70</v>
      </c>
      <c r="K6" s="10"/>
      <c r="L6" s="10"/>
    </row>
    <row r="7" spans="1:12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  <c r="H7" s="10"/>
      <c r="I7" s="31" t="s">
        <v>97</v>
      </c>
      <c r="J7" s="31">
        <f>COUNTIFS(A:A,J1,B:B,I1)</f>
        <v>16</v>
      </c>
      <c r="K7" s="10"/>
      <c r="L7" s="10"/>
    </row>
    <row r="8" spans="1:12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  <c r="H8" s="10"/>
      <c r="I8" s="31" t="s">
        <v>99</v>
      </c>
      <c r="J8" s="31">
        <f ca="1">SUMIF(A:G,I1,F:F)</f>
        <v>708019</v>
      </c>
      <c r="K8" s="10"/>
      <c r="L8" s="10"/>
    </row>
    <row r="9" spans="1:12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  <c r="H9" s="10"/>
      <c r="I9" s="31" t="s">
        <v>100</v>
      </c>
      <c r="J9" s="31">
        <f>SUMIFS(F:F,B:B,I1,A:A,J1)</f>
        <v>168</v>
      </c>
      <c r="K9" s="10"/>
      <c r="L9" s="10"/>
    </row>
    <row r="10" spans="1:12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  <c r="H10" s="10"/>
      <c r="I10" s="31" t="s">
        <v>102</v>
      </c>
      <c r="J10" s="31">
        <f>AVERAGEIF(B:B,I1,G:G)</f>
        <v>4022.8352272727275</v>
      </c>
      <c r="K10" s="10"/>
      <c r="L10" s="10"/>
    </row>
    <row r="11" spans="1:12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  <c r="H11" s="10"/>
      <c r="I11" s="31" t="s">
        <v>103</v>
      </c>
      <c r="J11" s="31">
        <f>AVERAGEIFS(G:G,B:B,I1,A:A,J1)</f>
        <v>4555.6875</v>
      </c>
      <c r="K11" s="10"/>
      <c r="L11" s="10"/>
    </row>
    <row r="12" spans="1:12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  <c r="H12" s="10"/>
      <c r="J12" s="32">
        <f>AVERAGEIFS(G:G,B:B,I2,A:A,J2)</f>
        <v>4945.7692307692305</v>
      </c>
      <c r="K12" s="10"/>
      <c r="L12" s="10"/>
    </row>
    <row r="13" spans="1:12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  <c r="H13" s="10"/>
      <c r="K13" s="10"/>
      <c r="L13" s="10"/>
    </row>
    <row r="14" spans="1:12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  <c r="H14" s="10"/>
      <c r="K14" s="10"/>
      <c r="L14" s="10"/>
    </row>
    <row r="15" spans="1:12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12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workbookViewId="0">
      <selection activeCell="H7" sqref="H7"/>
    </sheetView>
  </sheetViews>
  <sheetFormatPr defaultRowHeight="15" x14ac:dyDescent="0.25"/>
  <cols>
    <col min="1" max="1" width="11.375" bestFit="1" customWidth="1"/>
    <col min="2" max="2" width="10.5" bestFit="1" customWidth="1"/>
    <col min="3" max="3" width="12.875" bestFit="1" customWidth="1"/>
    <col min="4" max="4" width="7.5" bestFit="1" customWidth="1"/>
    <col min="5" max="5" width="7.75" bestFit="1" customWidth="1"/>
    <col min="6" max="6" width="8.25" bestFit="1" customWidth="1"/>
    <col min="7" max="7" width="9.5" bestFit="1" customWidth="1"/>
    <col min="8" max="8" width="7.875" bestFit="1" customWidth="1"/>
  </cols>
  <sheetData>
    <row r="1" spans="1:8" ht="22.5" x14ac:dyDescent="0.25">
      <c r="A1" s="13" t="s">
        <v>57</v>
      </c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</row>
    <row r="2" spans="1:8" ht="22.5" x14ac:dyDescent="0.25">
      <c r="A2" s="12">
        <v>931820</v>
      </c>
      <c r="B2" s="17" t="s">
        <v>32</v>
      </c>
      <c r="C2" s="1" t="s">
        <v>33</v>
      </c>
      <c r="D2" s="1">
        <v>21223</v>
      </c>
      <c r="E2" s="1">
        <v>17855</v>
      </c>
      <c r="F2" s="1">
        <v>24855</v>
      </c>
      <c r="G2" s="1">
        <v>21377</v>
      </c>
      <c r="H2" s="1">
        <f>D2+E2+F2+G2</f>
        <v>85310</v>
      </c>
    </row>
    <row r="3" spans="1:8" ht="22.5" x14ac:dyDescent="0.25">
      <c r="A3" s="12">
        <v>951330</v>
      </c>
      <c r="B3" s="17" t="s">
        <v>34</v>
      </c>
      <c r="C3" s="1" t="s">
        <v>35</v>
      </c>
      <c r="D3" s="1">
        <v>23456</v>
      </c>
      <c r="E3" s="1">
        <v>29550</v>
      </c>
      <c r="F3" s="1">
        <v>24294</v>
      </c>
      <c r="G3" s="1">
        <v>25335</v>
      </c>
      <c r="H3" s="1">
        <f t="shared" ref="H3:H18" si="0">D3+E3+F3+G3</f>
        <v>102635</v>
      </c>
    </row>
    <row r="4" spans="1:8" ht="22.5" x14ac:dyDescent="0.25">
      <c r="A4" s="12">
        <v>743945</v>
      </c>
      <c r="B4" s="17" t="s">
        <v>36</v>
      </c>
      <c r="C4" s="1" t="s">
        <v>37</v>
      </c>
      <c r="D4" s="1">
        <v>19954</v>
      </c>
      <c r="E4" s="1">
        <v>22600</v>
      </c>
      <c r="F4" s="1">
        <v>19448</v>
      </c>
      <c r="G4" s="1">
        <v>26450</v>
      </c>
      <c r="H4" s="1">
        <f t="shared" si="0"/>
        <v>88452</v>
      </c>
    </row>
    <row r="5" spans="1:8" ht="22.5" x14ac:dyDescent="0.25">
      <c r="A5" s="12">
        <v>839567</v>
      </c>
      <c r="B5" s="17" t="s">
        <v>38</v>
      </c>
      <c r="C5" s="1" t="s">
        <v>39</v>
      </c>
      <c r="D5" s="1">
        <v>17564</v>
      </c>
      <c r="E5" s="1">
        <v>25439</v>
      </c>
      <c r="F5" s="1">
        <v>32944</v>
      </c>
      <c r="G5" s="1">
        <v>24000</v>
      </c>
      <c r="H5" s="1">
        <f t="shared" si="0"/>
        <v>99947</v>
      </c>
    </row>
    <row r="6" spans="1:8" ht="22.5" x14ac:dyDescent="0.25">
      <c r="A6" s="12">
        <v>928540</v>
      </c>
      <c r="B6" s="17" t="s">
        <v>40</v>
      </c>
      <c r="C6" s="1" t="s">
        <v>41</v>
      </c>
      <c r="D6" s="1">
        <v>28543</v>
      </c>
      <c r="E6" s="1">
        <v>28540</v>
      </c>
      <c r="F6" s="1">
        <v>24400</v>
      </c>
      <c r="G6" s="1">
        <v>28550</v>
      </c>
      <c r="H6" s="1">
        <f t="shared" si="0"/>
        <v>110033</v>
      </c>
    </row>
    <row r="7" spans="1:8" ht="22.5" x14ac:dyDescent="0.25">
      <c r="A7" s="12">
        <v>904201</v>
      </c>
      <c r="B7" s="17" t="s">
        <v>42</v>
      </c>
      <c r="C7" s="1" t="s">
        <v>37</v>
      </c>
      <c r="D7" s="1">
        <v>19534</v>
      </c>
      <c r="E7" s="1">
        <v>30558</v>
      </c>
      <c r="F7" s="1">
        <v>21844</v>
      </c>
      <c r="G7" s="1">
        <v>19605</v>
      </c>
      <c r="H7" s="1">
        <f t="shared" si="0"/>
        <v>91541</v>
      </c>
    </row>
    <row r="8" spans="1:8" ht="22.5" x14ac:dyDescent="0.25">
      <c r="A8" s="12">
        <v>854902</v>
      </c>
      <c r="B8" s="17" t="s">
        <v>43</v>
      </c>
      <c r="C8" s="1" t="s">
        <v>37</v>
      </c>
      <c r="D8" s="1">
        <v>20585</v>
      </c>
      <c r="E8" s="1">
        <v>29667</v>
      </c>
      <c r="F8" s="1">
        <v>27595</v>
      </c>
      <c r="G8" s="1">
        <v>13605</v>
      </c>
      <c r="H8" s="1">
        <f t="shared" si="0"/>
        <v>91452</v>
      </c>
    </row>
    <row r="9" spans="1:8" ht="22.5" x14ac:dyDescent="0.25">
      <c r="A9" s="12">
        <v>738694</v>
      </c>
      <c r="B9" s="17" t="s">
        <v>44</v>
      </c>
      <c r="C9" s="1" t="s">
        <v>39</v>
      </c>
      <c r="D9" s="1">
        <v>24957</v>
      </c>
      <c r="E9" s="1">
        <v>31322</v>
      </c>
      <c r="F9" s="1">
        <v>15330</v>
      </c>
      <c r="G9" s="1">
        <v>27550</v>
      </c>
      <c r="H9" s="1">
        <f t="shared" si="0"/>
        <v>99159</v>
      </c>
    </row>
    <row r="10" spans="1:8" ht="22.5" x14ac:dyDescent="0.25">
      <c r="A10" s="12">
        <v>869465</v>
      </c>
      <c r="B10" s="17" t="s">
        <v>56</v>
      </c>
      <c r="C10" s="1" t="s">
        <v>41</v>
      </c>
      <c r="D10" s="1">
        <v>30332</v>
      </c>
      <c r="E10" s="1">
        <v>27407</v>
      </c>
      <c r="F10" s="1">
        <v>26440</v>
      </c>
      <c r="G10" s="1">
        <v>24007</v>
      </c>
      <c r="H10" s="1">
        <f t="shared" si="0"/>
        <v>108186</v>
      </c>
    </row>
    <row r="11" spans="1:8" ht="22.5" x14ac:dyDescent="0.25">
      <c r="A11" s="12">
        <v>958204</v>
      </c>
      <c r="B11" s="17" t="s">
        <v>45</v>
      </c>
      <c r="C11" s="1" t="s">
        <v>46</v>
      </c>
      <c r="D11" s="1">
        <v>27595</v>
      </c>
      <c r="E11" s="1">
        <v>22933</v>
      </c>
      <c r="F11" s="1">
        <v>22422</v>
      </c>
      <c r="G11" s="1">
        <v>21445</v>
      </c>
      <c r="H11" s="1">
        <f t="shared" si="0"/>
        <v>94395</v>
      </c>
    </row>
    <row r="12" spans="1:8" ht="22.5" x14ac:dyDescent="0.25">
      <c r="A12" s="12">
        <v>798425</v>
      </c>
      <c r="B12" s="17" t="s">
        <v>47</v>
      </c>
      <c r="C12" s="1" t="s">
        <v>33</v>
      </c>
      <c r="D12" s="1">
        <v>25395</v>
      </c>
      <c r="E12" s="1">
        <v>27700</v>
      </c>
      <c r="F12" s="1">
        <v>16500</v>
      </c>
      <c r="G12" s="1">
        <v>27500</v>
      </c>
      <c r="H12" s="1">
        <f t="shared" si="0"/>
        <v>97095</v>
      </c>
    </row>
    <row r="13" spans="1:8" ht="22.5" x14ac:dyDescent="0.25">
      <c r="A13" s="12">
        <v>876420</v>
      </c>
      <c r="B13" s="17" t="s">
        <v>48</v>
      </c>
      <c r="C13" s="1" t="s">
        <v>39</v>
      </c>
      <c r="D13" s="1">
        <v>35822</v>
      </c>
      <c r="E13" s="1">
        <v>31854</v>
      </c>
      <c r="F13" s="1">
        <v>24384</v>
      </c>
      <c r="G13" s="1">
        <v>31005</v>
      </c>
      <c r="H13" s="1">
        <f t="shared" si="0"/>
        <v>123065</v>
      </c>
    </row>
    <row r="14" spans="1:8" ht="22.5" x14ac:dyDescent="0.25">
      <c r="A14" s="12">
        <v>898765</v>
      </c>
      <c r="B14" s="17" t="s">
        <v>49</v>
      </c>
      <c r="C14" s="1" t="s">
        <v>46</v>
      </c>
      <c r="D14" s="1">
        <v>20949</v>
      </c>
      <c r="E14" s="1">
        <v>23100</v>
      </c>
      <c r="F14" s="1">
        <v>21774</v>
      </c>
      <c r="G14" s="1">
        <v>27550</v>
      </c>
      <c r="H14" s="1">
        <f t="shared" si="0"/>
        <v>93373</v>
      </c>
    </row>
    <row r="15" spans="1:8" ht="22.5" x14ac:dyDescent="0.25">
      <c r="A15" s="12">
        <v>832397</v>
      </c>
      <c r="B15" s="17" t="s">
        <v>50</v>
      </c>
      <c r="C15" s="1" t="s">
        <v>37</v>
      </c>
      <c r="D15" s="1">
        <v>30113</v>
      </c>
      <c r="E15" s="1">
        <v>19554</v>
      </c>
      <c r="F15" s="1">
        <v>25300</v>
      </c>
      <c r="G15" s="1">
        <v>16455</v>
      </c>
      <c r="H15" s="1">
        <f t="shared" si="0"/>
        <v>91422</v>
      </c>
    </row>
    <row r="16" spans="1:8" ht="22.5" x14ac:dyDescent="0.25">
      <c r="A16" s="12">
        <v>813047</v>
      </c>
      <c r="B16" s="17" t="s">
        <v>51</v>
      </c>
      <c r="C16" s="1" t="s">
        <v>33</v>
      </c>
      <c r="D16" s="1">
        <v>18432</v>
      </c>
      <c r="E16" s="1">
        <v>12110</v>
      </c>
      <c r="F16" s="1">
        <v>27500</v>
      </c>
      <c r="G16" s="1">
        <v>24399</v>
      </c>
      <c r="H16" s="1">
        <f t="shared" si="0"/>
        <v>82441</v>
      </c>
    </row>
    <row r="17" spans="1:8" ht="22.5" x14ac:dyDescent="0.25">
      <c r="A17" s="12">
        <v>843987</v>
      </c>
      <c r="B17" s="17" t="s">
        <v>52</v>
      </c>
      <c r="C17" s="1" t="s">
        <v>53</v>
      </c>
      <c r="D17" s="1">
        <v>20995</v>
      </c>
      <c r="E17" s="1">
        <v>24960</v>
      </c>
      <c r="F17" s="1">
        <v>21950</v>
      </c>
      <c r="G17" s="1">
        <v>24855</v>
      </c>
      <c r="H17" s="1">
        <f t="shared" si="0"/>
        <v>92760</v>
      </c>
    </row>
    <row r="18" spans="1:8" ht="22.5" x14ac:dyDescent="0.25">
      <c r="A18" s="12">
        <v>927018</v>
      </c>
      <c r="B18" s="17" t="s">
        <v>54</v>
      </c>
      <c r="C18" s="1" t="s">
        <v>33</v>
      </c>
      <c r="D18" s="1">
        <v>19668</v>
      </c>
      <c r="E18" s="1">
        <v>18850</v>
      </c>
      <c r="F18" s="1">
        <v>21355</v>
      </c>
      <c r="G18" s="1">
        <v>20540</v>
      </c>
      <c r="H18" s="1">
        <f t="shared" si="0"/>
        <v>80413</v>
      </c>
    </row>
    <row r="19" spans="1:8" ht="22.5" x14ac:dyDescent="0.25">
      <c r="A19" s="12">
        <v>802043</v>
      </c>
      <c r="B19" s="17" t="s">
        <v>55</v>
      </c>
      <c r="C19" s="1" t="s">
        <v>41</v>
      </c>
      <c r="D19" s="1">
        <v>26046</v>
      </c>
      <c r="E19" s="1">
        <v>24845</v>
      </c>
      <c r="F19" s="1">
        <v>28575</v>
      </c>
      <c r="G19" s="1">
        <v>22555</v>
      </c>
      <c r="H19" s="1">
        <f>D19+E19+F19+G19</f>
        <v>102021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0"/>
  <sheetViews>
    <sheetView workbookViewId="0">
      <selection sqref="A1:G910"/>
    </sheetView>
  </sheetViews>
  <sheetFormatPr defaultRowHeight="15" x14ac:dyDescent="0.25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</cols>
  <sheetData>
    <row r="1" spans="1:7" ht="20.25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</row>
    <row r="2" spans="1:7" ht="18.75" x14ac:dyDescent="0.3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</row>
    <row r="3" spans="1:7" ht="18.75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</row>
    <row r="4" spans="1:7" ht="18.75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9537</v>
      </c>
    </row>
    <row r="5" spans="1:7" ht="18.75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</row>
    <row r="6" spans="1:7" ht="18.75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</row>
    <row r="7" spans="1:7" ht="18.75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</row>
    <row r="8" spans="1:7" ht="18.75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</row>
    <row r="9" spans="1:7" ht="18.75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</row>
    <row r="10" spans="1:7" ht="18.75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</row>
    <row r="11" spans="1:7" ht="18.75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</row>
    <row r="12" spans="1:7" ht="18.75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</row>
    <row r="13" spans="1:7" ht="18.75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</row>
    <row r="14" spans="1:7" ht="18.75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</row>
    <row r="15" spans="1:7" ht="18.75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7" ht="18.75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ht="18.75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ht="18.75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ht="18.75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ht="18.75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ht="18.75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ht="18.75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ht="18.75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ht="18.75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ht="18.75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ht="18.75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ht="18.75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ht="18.75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ht="18.75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ht="18.75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ht="18.75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ht="18.75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ht="18.75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ht="18.75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ht="18.75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ht="18.75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ht="18.75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ht="18.75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ht="18.75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ht="18.75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ht="18.75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ht="18.75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ht="18.75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ht="18.75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ht="18.75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ht="18.75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ht="18.75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ht="18.75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ht="18.75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ht="18.75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ht="18.75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ht="18.75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ht="18.75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ht="18.75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ht="18.75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ht="18.75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ht="18.75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ht="18.75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ht="18.75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ht="18.75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ht="18.75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ht="18.75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ht="18.75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ht="18.75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ht="18.75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ht="18.75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ht="18.75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ht="18.75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ht="18.75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ht="18.75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ht="18.75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ht="18.75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ht="18.75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ht="18.75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ht="18.75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ht="18.75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ht="18.75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ht="18.75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ht="18.75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ht="18.75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ht="18.75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ht="18.75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ht="18.75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ht="18.75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ht="18.75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ht="18.75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ht="18.75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ht="18.75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ht="18.75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ht="18.75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ht="18.75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ht="18.75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ht="18.75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ht="18.75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ht="18.75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ht="18.75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ht="18.75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ht="18.75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ht="18.75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ht="18.75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ht="18.75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ht="18.75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ht="18.75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ht="18.75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ht="18.75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ht="18.75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ht="18.75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ht="18.75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ht="18.75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ht="18.75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ht="18.75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ht="18.75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ht="18.75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ht="18.75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ht="18.75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ht="18.75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ht="18.75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ht="18.75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ht="18.75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ht="18.75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ht="18.75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ht="18.75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ht="18.75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ht="18.75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ht="18.75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ht="18.75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ht="18.75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ht="18.75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ht="18.75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ht="18.75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ht="18.75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ht="18.75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ht="18.75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ht="18.75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ht="18.75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ht="18.75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ht="18.75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ht="18.75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ht="18.75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ht="18.75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ht="18.75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ht="18.75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ht="18.75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ht="18.75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ht="18.75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ht="18.75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ht="18.75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ht="18.75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ht="18.75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ht="18.75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ht="18.75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ht="18.75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ht="18.75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ht="18.75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ht="18.75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ht="18.75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ht="18.75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ht="18.75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ht="18.75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ht="18.75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ht="18.75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ht="18.75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ht="18.75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ht="18.75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ht="18.75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ht="18.75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ht="18.75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ht="18.75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ht="18.75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ht="18.75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ht="18.75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ht="18.75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ht="18.75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ht="18.75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ht="18.75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ht="18.75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ht="18.75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ht="18.75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ht="18.75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ht="18.75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ht="18.75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ht="18.75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ht="18.75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ht="18.75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ht="18.75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ht="18.75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ht="18.75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ht="18.75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ht="18.75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ht="18.75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ht="18.75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ht="18.75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ht="18.75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ht="18.75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ht="18.75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ht="18.75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ht="18.75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ht="18.75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ht="18.75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ht="18.75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ht="18.75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ht="18.75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ht="18.75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ht="18.75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ht="18.75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ht="18.75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ht="18.75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ht="18.75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ht="18.75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ht="18.75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ht="18.75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ht="18.75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ht="18.75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ht="18.75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ht="18.75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ht="18.75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ht="18.75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ht="18.75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ht="18.75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ht="18.75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ht="18.75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ht="18.75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ht="18.75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ht="18.75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ht="18.75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ht="18.75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ht="18.75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ht="18.75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ht="18.75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ht="18.75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ht="18.75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ht="18.75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ht="18.75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ht="18.75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ht="18.75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ht="18.75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ht="18.75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ht="18.75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ht="18.75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ht="18.75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ht="18.75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ht="18.75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ht="18.75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ht="18.75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ht="18.75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ht="18.75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ht="18.75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ht="18.75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ht="18.75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ht="18.75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ht="18.75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ht="18.75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ht="18.75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ht="18.75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ht="18.75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ht="18.75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ht="18.75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ht="18.75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ht="18.75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ht="18.75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ht="18.75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ht="18.75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ht="18.75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ht="18.75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ht="18.75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ht="18.75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ht="18.75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ht="18.75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ht="18.75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ht="18.75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ht="18.75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ht="18.75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ht="18.75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ht="18.75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ht="18.75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ht="18.75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ht="18.75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ht="18.75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ht="18.75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ht="18.75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ht="18.75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ht="18.75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ht="18.75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ht="18.75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ht="18.75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ht="18.75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ht="18.75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ht="18.75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ht="18.75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ht="18.75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ht="18.75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ht="18.75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ht="18.75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ht="18.75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ht="18.75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ht="18.75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ht="18.75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ht="18.75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ht="18.75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ht="18.75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ht="18.75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ht="18.75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ht="18.75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ht="18.75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ht="18.75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ht="18.75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ht="18.75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ht="18.75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ht="18.75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ht="18.75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ht="18.75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ht="18.75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ht="18.75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ht="18.75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ht="18.75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ht="18.75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ht="18.75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ht="18.75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ht="18.75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ht="18.75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ht="18.75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ht="18.75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ht="18.75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ht="18.75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ht="18.75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ht="18.75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ht="18.75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ht="18.75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ht="18.75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ht="18.75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ht="18.75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ht="18.75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ht="18.75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ht="18.75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ht="18.75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ht="18.75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ht="18.75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ht="18.75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ht="18.75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ht="18.75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ht="18.75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ht="18.75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ht="18.75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ht="18.75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ht="18.75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ht="18.75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ht="18.75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ht="18.75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ht="18.75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ht="18.75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ht="18.75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ht="18.75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ht="18.75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ht="18.75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ht="18.75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ht="18.75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ht="18.75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ht="18.75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ht="18.75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ht="18.75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ht="18.75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ht="18.75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ht="18.75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ht="18.75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ht="18.75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ht="18.75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ht="18.75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ht="18.75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ht="18.75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ht="18.75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ht="18.75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ht="18.75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ht="18.75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ht="18.75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ht="18.75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ht="18.75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ht="18.75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ht="18.75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ht="18.75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ht="18.75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ht="18.75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ht="18.75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ht="18.75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ht="18.75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ht="18.75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ht="18.75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ht="18.75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ht="18.75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ht="18.75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ht="18.75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ht="18.75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ht="18.75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ht="18.75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ht="18.75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ht="18.75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ht="18.75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ht="18.75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ht="18.75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ht="18.75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ht="18.75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ht="18.75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ht="18.75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ht="18.75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ht="18.75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ht="18.75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ht="18.75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ht="18.75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ht="18.75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ht="18.75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ht="18.75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ht="18.75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ht="18.75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ht="18.75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ht="18.75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ht="18.75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ht="18.75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ht="18.75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ht="18.75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ht="18.75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ht="18.75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ht="18.75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ht="18.75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ht="18.75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ht="18.75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ht="18.75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ht="18.75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ht="18.75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ht="18.75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ht="18.75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ht="18.75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ht="18.75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ht="18.75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ht="18.75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ht="18.75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ht="18.75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ht="18.75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ht="18.75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ht="18.75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ht="18.75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ht="18.75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ht="18.75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ht="18.75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ht="18.75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ht="18.75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ht="18.75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ht="18.75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ht="18.75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ht="18.75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ht="18.75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ht="18.75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ht="18.75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ht="18.75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ht="18.75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ht="18.75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ht="18.75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ht="18.75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ht="18.75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ht="18.75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ht="18.75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ht="18.75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ht="18.75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ht="18.75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ht="18.75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ht="18.75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ht="18.75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ht="18.75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ht="18.75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ht="18.75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ht="18.75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ht="18.75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ht="18.75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ht="18.75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ht="18.75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ht="18.75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ht="18.75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ht="18.75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ht="18.75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ht="18.75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ht="18.75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ht="18.75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ht="18.75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ht="18.75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ht="18.75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ht="18.75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ht="18.75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ht="18.75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ht="18.75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ht="18.75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ht="18.75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ht="18.75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ht="18.75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ht="18.75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ht="18.75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ht="18.75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ht="18.75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ht="18.75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ht="18.75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ht="18.75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ht="18.75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ht="18.75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ht="18.75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ht="18.75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ht="18.75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ht="18.75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ht="18.75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ht="18.75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ht="18.75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ht="18.75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ht="18.75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ht="18.75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ht="18.75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ht="18.75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ht="18.75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ht="18.75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ht="18.75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ht="18.75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ht="18.75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ht="18.75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ht="18.75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ht="18.75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ht="18.75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ht="18.75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ht="18.75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ht="18.75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ht="18.75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ht="18.75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ht="18.75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ht="18.75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ht="18.75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ht="18.75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ht="18.75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ht="18.75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ht="18.75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ht="18.75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ht="18.75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ht="18.75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ht="18.75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ht="18.75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ht="18.75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ht="18.75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ht="18.75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ht="18.75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ht="18.75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ht="18.75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ht="18.75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ht="18.75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ht="18.75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ht="18.75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ht="18.75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ht="18.75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ht="18.75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ht="18.75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ht="18.75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ht="18.75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ht="18.75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ht="18.75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ht="18.75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ht="18.75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ht="18.75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ht="18.75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ht="18.75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ht="18.75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ht="18.75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ht="18.75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ht="18.75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ht="18.75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ht="18.75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ht="18.75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ht="18.75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ht="18.75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ht="18.75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ht="18.75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ht="18.75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ht="18.75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ht="18.75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ht="18.75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ht="18.75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ht="18.75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ht="18.75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ht="18.75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ht="18.75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ht="18.75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ht="18.75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ht="18.75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ht="18.75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ht="18.75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ht="18.75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ht="18.75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ht="18.75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ht="18.75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ht="18.75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ht="18.75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ht="18.75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ht="18.75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ht="18.75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ht="18.75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ht="18.75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ht="18.75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ht="18.75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ht="18.75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ht="18.75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ht="18.75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ht="18.75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ht="18.75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ht="18.75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ht="18.75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ht="18.75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ht="18.75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ht="18.75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ht="18.75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ht="18.75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ht="18.75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ht="18.75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ht="18.75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ht="18.75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ht="18.75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ht="18.75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ht="18.75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ht="18.75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ht="18.75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ht="18.75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ht="18.75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ht="18.75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ht="18.75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ht="18.75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ht="18.75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ht="18.75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ht="18.75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ht="18.75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ht="18.75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ht="18.75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ht="18.75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ht="18.75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ht="18.75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ht="18.75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ht="18.75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ht="18.75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ht="18.75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ht="18.75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ht="18.75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ht="18.75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ht="18.75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ht="18.75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ht="18.75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ht="18.75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ht="18.75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ht="18.75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ht="18.75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ht="18.75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ht="18.75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ht="18.75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ht="18.75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ht="18.75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ht="18.75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ht="18.75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ht="18.75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ht="18.75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ht="18.75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ht="18.75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ht="18.75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ht="18.75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ht="18.75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ht="18.75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ht="18.75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ht="18.75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ht="18.75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ht="18.75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ht="18.75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ht="18.75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ht="18.75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ht="18.75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ht="18.75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ht="18.75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ht="18.75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ht="18.75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ht="18.75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ht="18.75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ht="18.75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ht="18.75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ht="18.75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ht="18.75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ht="18.75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ht="18.75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ht="18.75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ht="18.75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ht="18.75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ht="18.75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ht="18.75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ht="18.75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ht="18.75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ht="18.75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ht="18.75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ht="18.75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ht="18.75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ht="18.75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ht="18.75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ht="18.75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ht="18.75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ht="18.75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ht="18.75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ht="18.75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ht="18.75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ht="18.75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ht="18.75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ht="18.75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ht="18.75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ht="18.75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ht="18.75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ht="18.75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ht="18.75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ht="18.75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ht="18.75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ht="18.75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ht="18.75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ht="18.75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ht="18.75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ht="18.75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ht="18.75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ht="18.75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ht="18.75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ht="18.75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ht="18.75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ht="18.75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ht="18.75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ht="18.75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ht="18.75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ht="18.75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ht="18.75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ht="18.75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ht="18.75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ht="18.75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ht="18.75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ht="18.75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ht="18.75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ht="18.75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ht="18.75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ht="18.75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ht="18.75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ht="18.75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ht="18.75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ht="18.75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ht="18.75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ht="18.75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ht="18.75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ht="18.75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ht="18.75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ht="18.75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ht="18.75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ht="18.75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ht="18.75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ht="18.75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ht="18.75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ht="18.75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ht="18.75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ht="18.75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ht="18.75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ht="18.75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ht="18.75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ht="18.75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ht="18.75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ht="18.75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ht="18.75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ht="18.75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ht="18.75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ht="18.75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ht="18.75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ht="18.75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ht="18.75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ht="18.75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ht="18.75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ht="18.75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ht="18.75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ht="18.75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ht="18.75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ht="18.75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ht="18.75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ht="18.75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ht="18.75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ht="18.75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ht="18.75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ht="18.75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ht="18.75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ht="18.75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ht="18.75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ht="18.75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ht="18.75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ht="18.75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ht="18.75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ht="18.75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ht="18.75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ht="18.75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ht="18.75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ht="18.75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ht="18.75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ht="18.75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ht="18.75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ht="18.75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ht="18.75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ht="18.75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ht="18.75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ht="18.75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ht="18.75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ht="18.75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ht="18.75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ht="18.75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ht="18.75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ht="18.75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ht="18.75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ht="18.75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ht="18.75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ht="18.75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ht="18.75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ht="18.75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ht="18.75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ht="18.75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ht="18.75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ht="18.75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ht="18.75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ht="18.75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ht="18.75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ht="18.75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ht="18.75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ht="18.75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ht="18.75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ht="18.75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ht="18.75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ht="18.75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ht="18.75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ht="18.75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ht="18.75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ht="18.75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ht="18.75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ht="18.75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ht="18.75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ht="18.75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ht="18.75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ht="18.75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ht="18.75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ht="18.75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ht="18.75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ht="18.75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ht="18.75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ht="18.75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ht="18.75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ht="18.75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ht="18.75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ht="18.75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ht="18.75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ht="18.75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ht="18.75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ht="18.75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ht="18.75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ht="18.75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ht="18.75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ht="18.75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ht="18.75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ht="18.75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ht="18.75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ht="18.75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ht="18.75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ht="18.75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ht="18.75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ht="18.75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ht="18.75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ht="18.75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ht="18.75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ht="18.75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ht="18.75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ht="18.75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ht="18.75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ht="18.75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ht="18.75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ht="18.75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ht="18.75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ht="18.75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ht="18.75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ht="18.75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ht="18.75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ht="18.75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ht="18.75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ht="18.75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ht="18.75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ht="18.75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ht="18.75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ht="18.75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ht="18.75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ht="18.75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ht="18.75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ht="18.75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ht="18.75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ht="18.75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ht="18.75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ht="18.75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ht="18.75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ht="18.75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ht="18.75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ht="18.75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ht="18.75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ht="18.75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ht="18.75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ht="18.75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ht="18.75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ht="18.75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ht="18.75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ht="18.75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ht="18.75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ht="18.75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ht="18.75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ht="18.75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ht="18.75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Sheet2</vt:lpstr>
      <vt:lpstr>v lookup</vt:lpstr>
      <vt:lpstr>Sheet3</vt:lpstr>
      <vt:lpstr>functions</vt:lpstr>
      <vt:lpstr>Sheet4</vt:lpstr>
      <vt:lpstr>Sheet5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Azadeh</dc:creator>
  <cp:lastModifiedBy>Faradars</cp:lastModifiedBy>
  <dcterms:created xsi:type="dcterms:W3CDTF">2016-10-07T14:19:04Z</dcterms:created>
  <dcterms:modified xsi:type="dcterms:W3CDTF">2016-10-09T14:37:53Z</dcterms:modified>
</cp:coreProperties>
</file>